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Complete Info\"/>
    </mc:Choice>
  </mc:AlternateContent>
  <xr:revisionPtr revIDLastSave="0" documentId="8_{39323274-AB18-4217-B3E1-384D45F30ED4}" xr6:coauthVersionLast="43" xr6:coauthVersionMax="43" xr10:uidLastSave="{00000000-0000-0000-0000-000000000000}"/>
  <bookViews>
    <workbookView xWindow="-120" yWindow="-120" windowWidth="20730" windowHeight="11160" xr2:uid="{CC5C6454-85F5-4E4D-AC32-D0A138CA386E}"/>
  </bookViews>
  <sheets>
    <sheet name="Sheet1" sheetId="1" r:id="rId1"/>
  </sheets>
  <definedNames>
    <definedName name="_xlnm._FilterDatabase" localSheetId="0" hidden="1">Sheet1!$A$4:$Q$19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G2" i="1"/>
  <c r="G23" i="1"/>
  <c r="G24" i="1" s="1"/>
  <c r="G25" i="1" s="1"/>
  <c r="G22" i="1"/>
  <c r="I22" i="1"/>
  <c r="I2" i="1"/>
  <c r="I23" i="1"/>
  <c r="I24" i="1"/>
  <c r="I25" i="1"/>
  <c r="I27" i="1"/>
  <c r="I26" i="1"/>
  <c r="I3" i="1"/>
  <c r="I16" i="1"/>
  <c r="I9" i="1"/>
  <c r="I5" i="1"/>
  <c r="I15" i="1"/>
  <c r="I10" i="1"/>
  <c r="I11" i="1"/>
  <c r="I14" i="1"/>
  <c r="I7" i="1"/>
  <c r="I8" i="1"/>
  <c r="I13" i="1"/>
  <c r="I6" i="1"/>
  <c r="I12" i="1"/>
  <c r="G26" i="1" l="1"/>
  <c r="G27" i="1"/>
  <c r="G3" i="1" s="1"/>
  <c r="G16" i="1" l="1"/>
  <c r="G10" i="1"/>
  <c r="G12" i="1"/>
  <c r="G13" i="1"/>
  <c r="G11" i="1"/>
  <c r="G5" i="1"/>
  <c r="G8" i="1"/>
  <c r="G14" i="1"/>
  <c r="G9" i="1"/>
  <c r="G15" i="1"/>
  <c r="G6" i="1"/>
  <c r="G7" i="1"/>
</calcChain>
</file>

<file path=xl/sharedStrings.xml><?xml version="1.0" encoding="utf-8"?>
<sst xmlns="http://schemas.openxmlformats.org/spreadsheetml/2006/main" count="39" uniqueCount="33">
  <si>
    <t>LIGHT GUN</t>
  </si>
  <si>
    <t>MATCH 1</t>
  </si>
  <si>
    <t>Mean</t>
  </si>
  <si>
    <t>Adj Avg</t>
  </si>
  <si>
    <t>Bench</t>
  </si>
  <si>
    <t>Shooter</t>
  </si>
  <si>
    <t>ID</t>
  </si>
  <si>
    <t>Shot</t>
  </si>
  <si>
    <t>Black</t>
  </si>
  <si>
    <t>GROUP</t>
  </si>
  <si>
    <t>Gpoints</t>
  </si>
  <si>
    <t>SCORE</t>
  </si>
  <si>
    <t>Spoints</t>
  </si>
  <si>
    <t>X</t>
  </si>
  <si>
    <t>Q1</t>
  </si>
  <si>
    <t>Q3</t>
  </si>
  <si>
    <t>IQR</t>
  </si>
  <si>
    <t>IQR x 1.5</t>
  </si>
  <si>
    <t>Min</t>
  </si>
  <si>
    <t>Max</t>
  </si>
  <si>
    <t>Shooter 1</t>
  </si>
  <si>
    <t>Shooter 2</t>
  </si>
  <si>
    <t>Shooter 3</t>
  </si>
  <si>
    <t>Shooter 4</t>
  </si>
  <si>
    <t>Shooter 5</t>
  </si>
  <si>
    <t>Shooter 6</t>
  </si>
  <si>
    <t>Shooter 7</t>
  </si>
  <si>
    <t>Shooter 8</t>
  </si>
  <si>
    <t>Shooter 9</t>
  </si>
  <si>
    <t>Shooter 10</t>
  </si>
  <si>
    <t>Shooter 11</t>
  </si>
  <si>
    <t>Shooter 12</t>
  </si>
  <si>
    <t>RELAY 6 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</si>
</sst>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1" xfId="0" applyFont="1" applyFill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20" xfId="0" applyFont="1" applyBorder="1"/>
    <xf numFmtId="0" fontId="0" fillId="0" borderId="10" xfId="0" applyFont="1" applyBorder="1"/>
    <xf numFmtId="0" fontId="2" fillId="0" borderId="19" xfId="0" applyFont="1" applyBorder="1"/>
    <xf numFmtId="0" fontId="2" fillId="0" borderId="13" xfId="0" applyFont="1" applyBorder="1"/>
    <xf numFmtId="0" fontId="2" fillId="0" borderId="11" xfId="0" applyFont="1" applyFill="1" applyBorder="1"/>
    <xf numFmtId="0" fontId="2" fillId="0" borderId="18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6734-7FAA-42FD-B1F6-90BD43C6732C}">
  <dimension ref="A1:Q27"/>
  <sheetViews>
    <sheetView tabSelected="1" workbookViewId="0">
      <selection activeCell="D1" sqref="D1"/>
    </sheetView>
  </sheetViews>
  <sheetFormatPr defaultRowHeight="15" x14ac:dyDescent="0.25"/>
  <cols>
    <col min="1" max="1" width="5.85546875" bestFit="1" customWidth="1"/>
    <col min="2" max="2" width="20.7109375" customWidth="1"/>
    <col min="3" max="3" width="3.7109375" bestFit="1" customWidth="1"/>
    <col min="4" max="4" width="4.42578125" bestFit="1" customWidth="1"/>
    <col min="5" max="5" width="5" bestFit="1" customWidth="1"/>
    <col min="6" max="6" width="7.7109375" bestFit="1" customWidth="1"/>
    <col min="8" max="8" width="7.7109375" bestFit="1" customWidth="1"/>
    <col min="10" max="10" width="1.85546875" bestFit="1" customWidth="1"/>
    <col min="11" max="11" width="2.7109375" bestFit="1" customWidth="1"/>
    <col min="12" max="17" width="1.7109375" bestFit="1" customWidth="1"/>
  </cols>
  <sheetData>
    <row r="1" spans="1:17" x14ac:dyDescent="0.25">
      <c r="B1" s="7" t="s">
        <v>0</v>
      </c>
    </row>
    <row r="2" spans="1:17" x14ac:dyDescent="0.25">
      <c r="B2" s="8" t="s">
        <v>1</v>
      </c>
      <c r="F2" t="s">
        <v>2</v>
      </c>
      <c r="G2">
        <f>AVERAGE(F5:F19)</f>
        <v>12.64875</v>
      </c>
      <c r="I2">
        <f>AVERAGE(H5:H19)</f>
        <v>38.166666666666664</v>
      </c>
    </row>
    <row r="3" spans="1:17" ht="15.75" thickBot="1" x14ac:dyDescent="0.3">
      <c r="B3" s="9" t="s">
        <v>32</v>
      </c>
      <c r="F3" t="s">
        <v>3</v>
      </c>
      <c r="G3">
        <f>AVERAGEIFS(F5:F19,F5:F19,"&gt;"&amp;G26,F5:F19,"&lt;"&amp;G27)</f>
        <v>10.542499999999999</v>
      </c>
      <c r="I3">
        <f>AVERAGEIFS(H5:H19,H5:H19,"&gt;"&amp;I26,H5:H19,"&lt;"&amp;I27)</f>
        <v>38.166666666666664</v>
      </c>
    </row>
    <row r="4" spans="1:17" ht="15.75" thickBot="1" x14ac:dyDescent="0.3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5" t="s">
        <v>10</v>
      </c>
      <c r="H4" s="4" t="s">
        <v>11</v>
      </c>
      <c r="I4" s="5" t="s">
        <v>12</v>
      </c>
      <c r="J4" s="5" t="s">
        <v>13</v>
      </c>
      <c r="K4" s="6">
        <v>10</v>
      </c>
      <c r="L4" s="6">
        <v>9</v>
      </c>
      <c r="M4" s="6">
        <v>8</v>
      </c>
      <c r="N4" s="6">
        <v>7</v>
      </c>
      <c r="O4" s="6">
        <v>6</v>
      </c>
      <c r="P4" s="6">
        <v>5</v>
      </c>
      <c r="Q4" s="4">
        <v>0</v>
      </c>
    </row>
    <row r="5" spans="1:17" ht="15.75" thickBot="1" x14ac:dyDescent="0.3">
      <c r="A5" s="10">
        <v>1</v>
      </c>
      <c r="B5" s="11" t="s">
        <v>20</v>
      </c>
      <c r="C5" s="12">
        <v>58</v>
      </c>
      <c r="D5" s="12"/>
      <c r="E5" s="13"/>
      <c r="F5" s="14">
        <v>10.225</v>
      </c>
      <c r="G5" s="15">
        <f t="shared" ref="G5:G16" si="0">G$3/F5</f>
        <v>1.0310513447432761</v>
      </c>
      <c r="H5" s="16">
        <f t="shared" ref="H5:H16" si="1">SUM(J5*10,K5*10,L5*9,M5*8,N5*7,O5*6,P5*5)</f>
        <v>0</v>
      </c>
      <c r="I5" s="15">
        <f t="shared" ref="I5:I16" si="2">H5/I$3</f>
        <v>0</v>
      </c>
      <c r="J5" s="11"/>
      <c r="K5" s="12"/>
      <c r="L5" s="12"/>
      <c r="M5" s="12"/>
      <c r="N5" s="12"/>
      <c r="O5" s="12"/>
      <c r="P5" s="12"/>
      <c r="Q5" s="17"/>
    </row>
    <row r="6" spans="1:17" ht="15.75" thickBot="1" x14ac:dyDescent="0.3">
      <c r="A6" s="11">
        <v>2</v>
      </c>
      <c r="B6" s="18" t="s">
        <v>21</v>
      </c>
      <c r="C6" s="12">
        <v>59</v>
      </c>
      <c r="D6" s="12"/>
      <c r="E6" s="13"/>
      <c r="F6" s="19">
        <v>7.6379999999999999</v>
      </c>
      <c r="G6" s="15">
        <f t="shared" si="0"/>
        <v>1.3802697041110237</v>
      </c>
      <c r="H6" s="16">
        <f t="shared" si="1"/>
        <v>49</v>
      </c>
      <c r="I6" s="15">
        <f t="shared" si="2"/>
        <v>1.2838427947598254</v>
      </c>
      <c r="J6" s="11"/>
      <c r="K6" s="12"/>
      <c r="L6" s="12"/>
      <c r="M6" s="12"/>
      <c r="N6" s="12"/>
      <c r="O6" s="12">
        <v>4</v>
      </c>
      <c r="P6" s="12">
        <v>5</v>
      </c>
      <c r="Q6" s="17">
        <v>1</v>
      </c>
    </row>
    <row r="7" spans="1:17" ht="15.75" thickBot="1" x14ac:dyDescent="0.3">
      <c r="A7" s="11">
        <v>3</v>
      </c>
      <c r="B7" s="11" t="s">
        <v>22</v>
      </c>
      <c r="C7" s="12">
        <v>60</v>
      </c>
      <c r="D7" s="12"/>
      <c r="E7" s="13"/>
      <c r="F7" s="19">
        <v>22.966999999999999</v>
      </c>
      <c r="G7" s="15">
        <f t="shared" si="0"/>
        <v>0.45902817085383374</v>
      </c>
      <c r="H7" s="16">
        <f t="shared" si="1"/>
        <v>43</v>
      </c>
      <c r="I7" s="15">
        <f t="shared" si="2"/>
        <v>1.1266375545851528</v>
      </c>
      <c r="J7" s="11"/>
      <c r="K7" s="12"/>
      <c r="L7" s="12"/>
      <c r="M7" s="12"/>
      <c r="N7" s="12"/>
      <c r="O7" s="12">
        <v>3</v>
      </c>
      <c r="P7" s="12">
        <v>5</v>
      </c>
      <c r="Q7" s="17">
        <v>2</v>
      </c>
    </row>
    <row r="8" spans="1:17" ht="15.75" thickBot="1" x14ac:dyDescent="0.3">
      <c r="A8" s="11">
        <v>4</v>
      </c>
      <c r="B8" s="18" t="s">
        <v>23</v>
      </c>
      <c r="C8" s="12">
        <v>61</v>
      </c>
      <c r="D8" s="12"/>
      <c r="E8" s="13"/>
      <c r="F8" s="19">
        <v>9.4220000000000006</v>
      </c>
      <c r="G8" s="15">
        <f t="shared" si="0"/>
        <v>1.1189237953725322</v>
      </c>
      <c r="H8" s="16">
        <f t="shared" si="1"/>
        <v>37</v>
      </c>
      <c r="I8" s="15">
        <f t="shared" si="2"/>
        <v>0.96943231441048039</v>
      </c>
      <c r="J8" s="11"/>
      <c r="K8" s="12"/>
      <c r="L8" s="12"/>
      <c r="M8" s="12"/>
      <c r="N8" s="12"/>
      <c r="O8" s="12">
        <v>2</v>
      </c>
      <c r="P8" s="12">
        <v>5</v>
      </c>
      <c r="Q8" s="17">
        <v>3</v>
      </c>
    </row>
    <row r="9" spans="1:17" ht="15.75" thickBot="1" x14ac:dyDescent="0.3">
      <c r="A9" s="11">
        <v>5</v>
      </c>
      <c r="B9" s="11" t="s">
        <v>24</v>
      </c>
      <c r="C9" s="12">
        <v>62</v>
      </c>
      <c r="D9" s="12"/>
      <c r="E9" s="13"/>
      <c r="F9" s="19">
        <v>13.706</v>
      </c>
      <c r="G9" s="15">
        <f t="shared" si="0"/>
        <v>0.76918867649204725</v>
      </c>
      <c r="H9" s="16">
        <f t="shared" si="1"/>
        <v>61</v>
      </c>
      <c r="I9" s="15">
        <f t="shared" si="2"/>
        <v>1.5982532751091705</v>
      </c>
      <c r="J9" s="11"/>
      <c r="K9" s="12"/>
      <c r="L9" s="12"/>
      <c r="M9" s="12"/>
      <c r="N9" s="12">
        <v>3</v>
      </c>
      <c r="O9" s="12">
        <v>5</v>
      </c>
      <c r="P9" s="12">
        <v>2</v>
      </c>
      <c r="Q9" s="17"/>
    </row>
    <row r="10" spans="1:17" ht="15.75" thickBot="1" x14ac:dyDescent="0.3">
      <c r="A10" s="11">
        <v>6</v>
      </c>
      <c r="B10" s="18" t="s">
        <v>25</v>
      </c>
      <c r="C10" s="12">
        <v>63</v>
      </c>
      <c r="D10" s="12"/>
      <c r="E10" s="13"/>
      <c r="F10" s="19">
        <v>11.067</v>
      </c>
      <c r="G10" s="15">
        <f t="shared" si="0"/>
        <v>0.95260684919128924</v>
      </c>
      <c r="H10" s="16">
        <f t="shared" si="1"/>
        <v>5</v>
      </c>
      <c r="I10" s="15">
        <f t="shared" si="2"/>
        <v>0.13100436681222707</v>
      </c>
      <c r="J10" s="11"/>
      <c r="K10" s="12"/>
      <c r="L10" s="12"/>
      <c r="M10" s="12"/>
      <c r="N10" s="12"/>
      <c r="O10" s="12"/>
      <c r="P10" s="12">
        <v>1</v>
      </c>
      <c r="Q10" s="17">
        <v>9</v>
      </c>
    </row>
    <row r="11" spans="1:17" ht="15.75" thickBot="1" x14ac:dyDescent="0.3">
      <c r="A11" s="11">
        <v>7</v>
      </c>
      <c r="B11" s="11" t="s">
        <v>26</v>
      </c>
      <c r="C11" s="12">
        <v>64</v>
      </c>
      <c r="D11" s="12"/>
      <c r="E11" s="13"/>
      <c r="F11" s="19">
        <v>23.393000000000001</v>
      </c>
      <c r="G11" s="15">
        <f t="shared" si="0"/>
        <v>0.45066900354806988</v>
      </c>
      <c r="H11" s="16">
        <f t="shared" si="1"/>
        <v>15</v>
      </c>
      <c r="I11" s="15">
        <f t="shared" si="2"/>
        <v>0.39301310043668125</v>
      </c>
      <c r="J11" s="11"/>
      <c r="K11" s="12"/>
      <c r="L11" s="12"/>
      <c r="M11" s="12"/>
      <c r="N11" s="12"/>
      <c r="O11" s="12"/>
      <c r="P11" s="12">
        <v>3</v>
      </c>
      <c r="Q11" s="17">
        <v>7</v>
      </c>
    </row>
    <row r="12" spans="1:17" ht="15.75" thickBot="1" x14ac:dyDescent="0.3">
      <c r="A12" s="11">
        <v>8</v>
      </c>
      <c r="B12" s="18" t="s">
        <v>27</v>
      </c>
      <c r="C12" s="12">
        <v>65</v>
      </c>
      <c r="D12" s="12"/>
      <c r="E12" s="13"/>
      <c r="F12" s="19">
        <v>6.8609999999999998</v>
      </c>
      <c r="G12" s="15">
        <f t="shared" si="0"/>
        <v>1.5365835883981926</v>
      </c>
      <c r="H12" s="16">
        <f t="shared" si="1"/>
        <v>0</v>
      </c>
      <c r="I12" s="15">
        <f t="shared" si="2"/>
        <v>0</v>
      </c>
      <c r="J12" s="11"/>
      <c r="K12" s="12"/>
      <c r="L12" s="12"/>
      <c r="M12" s="12"/>
      <c r="N12" s="12"/>
      <c r="O12" s="12"/>
      <c r="P12" s="12"/>
      <c r="Q12" s="17">
        <v>10</v>
      </c>
    </row>
    <row r="13" spans="1:17" ht="15.75" thickBot="1" x14ac:dyDescent="0.3">
      <c r="A13" s="11">
        <v>9</v>
      </c>
      <c r="B13" s="11" t="s">
        <v>28</v>
      </c>
      <c r="C13" s="12">
        <v>66</v>
      </c>
      <c r="D13" s="12"/>
      <c r="E13" s="13"/>
      <c r="F13" s="19">
        <v>9.7910000000000004</v>
      </c>
      <c r="G13" s="15">
        <f t="shared" si="0"/>
        <v>1.0767541619854968</v>
      </c>
      <c r="H13" s="16">
        <f t="shared" si="1"/>
        <v>42</v>
      </c>
      <c r="I13" s="15">
        <f t="shared" si="2"/>
        <v>1.1004366812227075</v>
      </c>
      <c r="J13" s="11"/>
      <c r="K13" s="12"/>
      <c r="L13" s="12"/>
      <c r="M13" s="12"/>
      <c r="N13" s="12"/>
      <c r="O13" s="12">
        <v>2</v>
      </c>
      <c r="P13" s="12">
        <v>6</v>
      </c>
      <c r="Q13" s="17">
        <v>2</v>
      </c>
    </row>
    <row r="14" spans="1:17" ht="15.75" thickBot="1" x14ac:dyDescent="0.3">
      <c r="A14" s="11">
        <v>10</v>
      </c>
      <c r="B14" s="18" t="s">
        <v>29</v>
      </c>
      <c r="C14" s="12">
        <v>67</v>
      </c>
      <c r="D14" s="12"/>
      <c r="E14" s="13"/>
      <c r="F14" s="19">
        <v>8.7119999999999997</v>
      </c>
      <c r="G14" s="15">
        <f t="shared" si="0"/>
        <v>1.2101124885215793</v>
      </c>
      <c r="H14" s="16">
        <f t="shared" si="1"/>
        <v>55</v>
      </c>
      <c r="I14" s="15">
        <f t="shared" si="2"/>
        <v>1.4410480349344978</v>
      </c>
      <c r="J14" s="11"/>
      <c r="K14" s="12"/>
      <c r="L14" s="12"/>
      <c r="M14" s="12"/>
      <c r="N14" s="12"/>
      <c r="O14" s="12">
        <v>5</v>
      </c>
      <c r="P14" s="12">
        <v>5</v>
      </c>
      <c r="Q14" s="17"/>
    </row>
    <row r="15" spans="1:17" ht="15.75" thickBot="1" x14ac:dyDescent="0.3">
      <c r="A15" s="20">
        <v>11</v>
      </c>
      <c r="B15" s="11" t="s">
        <v>30</v>
      </c>
      <c r="C15" s="12">
        <v>68</v>
      </c>
      <c r="D15" s="12"/>
      <c r="E15" s="13"/>
      <c r="F15" s="19">
        <v>15.677</v>
      </c>
      <c r="G15" s="15">
        <f t="shared" si="0"/>
        <v>0.67248197997065762</v>
      </c>
      <c r="H15" s="16">
        <f t="shared" si="1"/>
        <v>66</v>
      </c>
      <c r="I15" s="15">
        <f t="shared" si="2"/>
        <v>1.7292576419213974</v>
      </c>
      <c r="J15" s="11"/>
      <c r="K15" s="12"/>
      <c r="L15" s="12"/>
      <c r="M15" s="12">
        <v>3</v>
      </c>
      <c r="N15" s="12">
        <v>3</v>
      </c>
      <c r="O15" s="12">
        <v>1</v>
      </c>
      <c r="P15" s="12">
        <v>3</v>
      </c>
      <c r="Q15" s="17"/>
    </row>
    <row r="16" spans="1:17" x14ac:dyDescent="0.25">
      <c r="A16" s="11">
        <v>12</v>
      </c>
      <c r="B16" s="18" t="s">
        <v>31</v>
      </c>
      <c r="C16" s="12">
        <v>69</v>
      </c>
      <c r="D16" s="12"/>
      <c r="E16" s="13"/>
      <c r="F16" s="19">
        <v>12.326000000000001</v>
      </c>
      <c r="G16" s="15">
        <f t="shared" si="0"/>
        <v>0.85530585753691368</v>
      </c>
      <c r="H16" s="16">
        <f t="shared" si="1"/>
        <v>85</v>
      </c>
      <c r="I16" s="15">
        <f t="shared" si="2"/>
        <v>2.2270742358078603</v>
      </c>
      <c r="J16" s="11"/>
      <c r="K16" s="12"/>
      <c r="L16" s="12">
        <v>5</v>
      </c>
      <c r="M16" s="12">
        <v>5</v>
      </c>
      <c r="N16" s="12"/>
      <c r="O16" s="12"/>
      <c r="P16" s="12"/>
      <c r="Q16" s="17"/>
    </row>
    <row r="17" spans="1:17" x14ac:dyDescent="0.25">
      <c r="A17" s="20">
        <v>13</v>
      </c>
      <c r="B17" s="21"/>
      <c r="C17" s="21"/>
      <c r="D17" s="21"/>
      <c r="E17" s="21"/>
      <c r="F17" s="21"/>
      <c r="G17" s="21"/>
      <c r="H17" s="16"/>
      <c r="I17" s="21"/>
      <c r="J17" s="21"/>
      <c r="K17" s="21"/>
      <c r="L17" s="21"/>
      <c r="M17" s="21"/>
      <c r="N17" s="21"/>
      <c r="O17" s="21"/>
      <c r="P17" s="21"/>
      <c r="Q17" s="22"/>
    </row>
    <row r="18" spans="1:17" x14ac:dyDescent="0.25">
      <c r="A18" s="20">
        <v>14</v>
      </c>
      <c r="B18" s="21"/>
      <c r="C18" s="21"/>
      <c r="D18" s="21"/>
      <c r="E18" s="21"/>
      <c r="F18" s="21"/>
      <c r="G18" s="21"/>
      <c r="H18" s="16"/>
      <c r="I18" s="21"/>
      <c r="J18" s="21"/>
      <c r="K18" s="21"/>
      <c r="L18" s="21"/>
      <c r="M18" s="21"/>
      <c r="N18" s="21"/>
      <c r="O18" s="21"/>
      <c r="P18" s="21"/>
      <c r="Q18" s="22"/>
    </row>
    <row r="19" spans="1:17" ht="15.75" thickBot="1" x14ac:dyDescent="0.3">
      <c r="A19" s="23">
        <v>15</v>
      </c>
      <c r="B19" s="24"/>
      <c r="C19" s="24"/>
      <c r="D19" s="24"/>
      <c r="E19" s="24"/>
      <c r="F19" s="24"/>
      <c r="G19" s="24"/>
      <c r="H19" s="16"/>
      <c r="I19" s="24"/>
      <c r="J19" s="24"/>
      <c r="K19" s="24"/>
      <c r="L19" s="24"/>
      <c r="M19" s="24"/>
      <c r="N19" s="24"/>
      <c r="O19" s="24"/>
      <c r="P19" s="24"/>
      <c r="Q19" s="25"/>
    </row>
    <row r="22" spans="1:17" x14ac:dyDescent="0.25">
      <c r="F22" t="s">
        <v>14</v>
      </c>
      <c r="G22">
        <f>QUARTILE(F5:F19,1)</f>
        <v>9.2445000000000004</v>
      </c>
      <c r="H22" t="s">
        <v>14</v>
      </c>
      <c r="I22">
        <f>QUARTILE(H5:H16,1)</f>
        <v>12.5</v>
      </c>
    </row>
    <row r="23" spans="1:17" x14ac:dyDescent="0.25">
      <c r="F23" t="s">
        <v>15</v>
      </c>
      <c r="G23">
        <f>QUARTILE(F5:F19,3)</f>
        <v>14.19875</v>
      </c>
      <c r="H23" t="s">
        <v>15</v>
      </c>
      <c r="I23">
        <f>QUARTILE(H5:H16,3)</f>
        <v>56.5</v>
      </c>
    </row>
    <row r="24" spans="1:17" x14ac:dyDescent="0.25">
      <c r="F24" t="s">
        <v>16</v>
      </c>
      <c r="G24">
        <f>G23-G22</f>
        <v>4.95425</v>
      </c>
      <c r="H24" t="s">
        <v>16</v>
      </c>
      <c r="I24">
        <f>I23-I22</f>
        <v>44</v>
      </c>
    </row>
    <row r="25" spans="1:17" x14ac:dyDescent="0.25">
      <c r="F25" t="s">
        <v>17</v>
      </c>
      <c r="G25">
        <f>G24*1.5</f>
        <v>7.4313750000000001</v>
      </c>
      <c r="H25" t="s">
        <v>17</v>
      </c>
      <c r="I25">
        <f>I24*1.5</f>
        <v>66</v>
      </c>
    </row>
    <row r="26" spans="1:17" x14ac:dyDescent="0.25">
      <c r="F26" t="s">
        <v>18</v>
      </c>
      <c r="G26">
        <f>G22-G25</f>
        <v>1.8131250000000003</v>
      </c>
      <c r="H26" t="s">
        <v>18</v>
      </c>
      <c r="I26">
        <f>I22-I25</f>
        <v>-53.5</v>
      </c>
    </row>
    <row r="27" spans="1:17" x14ac:dyDescent="0.25">
      <c r="F27" t="s">
        <v>19</v>
      </c>
      <c r="G27">
        <f>G23+G25</f>
        <v>21.630125</v>
      </c>
      <c r="H27" t="s">
        <v>19</v>
      </c>
      <c r="I27">
        <f>I23+I25</f>
        <v>122.5</v>
      </c>
    </row>
  </sheetData>
  <autoFilter ref="A4:Q19" xr:uid="{18D72017-08CA-4607-9CB3-0C7C1AA63575}">
    <sortState xmlns:xlrd2="http://schemas.microsoft.com/office/spreadsheetml/2017/richdata2" ref="A5:Q19">
      <sortCondition descending="1" ref="I4:I19"/>
    </sortState>
  </autoFilter>
  <phoneticPr fontId="3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Warfel</dc:creator>
  <cp:keywords/>
  <dc:description/>
  <cp:lastModifiedBy>PA 1000 Yard BR Club</cp:lastModifiedBy>
  <cp:revision/>
  <dcterms:created xsi:type="dcterms:W3CDTF">2018-12-19T03:41:10Z</dcterms:created>
  <dcterms:modified xsi:type="dcterms:W3CDTF">2019-07-25T13:51:26Z</dcterms:modified>
  <cp:category/>
  <cp:contentStatus/>
</cp:coreProperties>
</file>